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wael\iCloudDrive\VLP\Foundations\Cash Flows\"/>
    </mc:Choice>
  </mc:AlternateContent>
  <bookViews>
    <workbookView xWindow="0" yWindow="0" windowWidth="15158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G15" i="1"/>
  <c r="E21" i="1"/>
  <c r="F21" i="1" s="1"/>
  <c r="G21" i="1" s="1"/>
  <c r="D16" i="1" l="1"/>
  <c r="C21" i="1"/>
  <c r="C22" i="1"/>
  <c r="E15" i="1"/>
  <c r="F15" i="1"/>
  <c r="D15" i="1"/>
  <c r="C23" i="1"/>
  <c r="C24" i="1" l="1"/>
  <c r="E16" i="1"/>
  <c r="E17" i="1" s="1"/>
  <c r="D20" i="1"/>
  <c r="D17" i="1"/>
  <c r="D18" i="1" s="1"/>
  <c r="F16" i="1" l="1"/>
  <c r="G16" i="1" s="1"/>
  <c r="E20" i="1"/>
  <c r="D19" i="1"/>
  <c r="D22" i="1" s="1"/>
  <c r="D24" i="1" s="1"/>
  <c r="E18" i="1"/>
  <c r="E19" i="1" s="1"/>
  <c r="E22" i="1" s="1"/>
  <c r="E24" i="1" s="1"/>
  <c r="G20" i="1" l="1"/>
  <c r="G17" i="1"/>
  <c r="F20" i="1"/>
  <c r="F17" i="1"/>
  <c r="G18" i="1" l="1"/>
  <c r="G19" i="1" s="1"/>
  <c r="G22" i="1" s="1"/>
  <c r="G24" i="1" s="1"/>
  <c r="F18" i="1"/>
  <c r="F19" i="1" s="1"/>
  <c r="F22" i="1" s="1"/>
  <c r="F24" i="1" s="1"/>
  <c r="C27" i="1" s="1"/>
</calcChain>
</file>

<file path=xl/sharedStrings.xml><?xml version="1.0" encoding="utf-8"?>
<sst xmlns="http://schemas.openxmlformats.org/spreadsheetml/2006/main" count="28" uniqueCount="27">
  <si>
    <t>Revenues</t>
  </si>
  <si>
    <t>- Depreciation</t>
  </si>
  <si>
    <t>- Taxes</t>
  </si>
  <si>
    <t>+ Depreciation</t>
  </si>
  <si>
    <t>Operating Cash Flow (OCF)</t>
  </si>
  <si>
    <t>- Net investments</t>
  </si>
  <si>
    <t>- Operating expenses (excluding Depreciation)</t>
  </si>
  <si>
    <t>Earnings before interest and taxes (EBIT)</t>
  </si>
  <si>
    <t>Earnings before interest after taxes (EBIAT or NOPLAT)</t>
  </si>
  <si>
    <t>Net Cash Flow (NCF)</t>
  </si>
  <si>
    <t>Today</t>
  </si>
  <si>
    <t>Year 1</t>
  </si>
  <si>
    <t>Year 2</t>
  </si>
  <si>
    <t>Year 3</t>
  </si>
  <si>
    <t>NPV</t>
  </si>
  <si>
    <t>Discount rate</t>
  </si>
  <si>
    <t>Investment today</t>
  </si>
  <si>
    <t>Operating Expenses (% of Revenues)</t>
  </si>
  <si>
    <t>Tax rate (% of EBIAT)</t>
  </si>
  <si>
    <t>Useful life (years)</t>
  </si>
  <si>
    <t>see table</t>
  </si>
  <si>
    <t>Addition to Net working capital</t>
  </si>
  <si>
    <t>Item</t>
  </si>
  <si>
    <t>Assumption</t>
  </si>
  <si>
    <r>
      <t>- Increases in project-specific net working capital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NWC)</t>
    </r>
  </si>
  <si>
    <t>Year 4</t>
  </si>
  <si>
    <t>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</si>
</sst>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1" fillId="0" borderId="0" xfId="0" applyFont="1"/>
    <xf numFmtId="3" fontId="0" fillId="0" borderId="0" xfId="0" applyNumberFormat="1"/>
    <xf numFmtId="0" fontId="1" fillId="0" borderId="1" xfId="0" applyFont="1" applyBorder="1"/>
    <xf numFmtId="0" fontId="0" fillId="0" borderId="1" xfId="0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3" fontId="0" fillId="0" borderId="0" xfId="0" applyNumberFormat="1" applyFill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" fillId="0" borderId="3" xfId="0" applyFont="1" applyBorder="1"/>
    <xf numFmtId="3" fontId="1" fillId="0" borderId="4" xfId="0" applyNumberFormat="1" applyFont="1" applyBorder="1"/>
    <xf numFmtId="10" fontId="1" fillId="0" borderId="4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tabSelected="1" workbookViewId="0">
      <selection activeCell="E5" sqref="E5"/>
    </sheetView>
  </sheetViews>
  <sheetFormatPr defaultRowHeight="14.25" x14ac:dyDescent="0.45"/>
  <cols>
    <col min="2" max="2" width="47.53125" customWidth="1"/>
    <col min="3" max="4" width="10.6640625" customWidth="1"/>
    <col min="5" max="7" width="10.53125" customWidth="1"/>
  </cols>
  <sheetData>
    <row r="2" spans="2:7" x14ac:dyDescent="0.45">
      <c r="B2" s="9" t="s">
        <v>22</v>
      </c>
      <c r="C2" s="10" t="s">
        <v>23</v>
      </c>
    </row>
    <row r="3" spans="2:7" x14ac:dyDescent="0.45">
      <c r="B3" s="11" t="s">
        <v>19</v>
      </c>
      <c r="C3" s="12">
        <v>4</v>
      </c>
    </row>
    <row r="4" spans="2:7" x14ac:dyDescent="0.45">
      <c r="B4" s="11" t="s">
        <v>16</v>
      </c>
      <c r="C4" s="13">
        <v>400000</v>
      </c>
    </row>
    <row r="5" spans="2:7" x14ac:dyDescent="0.45">
      <c r="B5" s="11"/>
      <c r="C5" s="12"/>
    </row>
    <row r="6" spans="2:7" x14ac:dyDescent="0.45">
      <c r="B6" s="11" t="s">
        <v>0</v>
      </c>
      <c r="C6" s="12" t="s">
        <v>20</v>
      </c>
    </row>
    <row r="7" spans="2:7" x14ac:dyDescent="0.45">
      <c r="B7" s="11" t="s">
        <v>17</v>
      </c>
      <c r="C7" s="14">
        <v>0.6</v>
      </c>
    </row>
    <row r="8" spans="2:7" x14ac:dyDescent="0.45">
      <c r="B8" s="11" t="s">
        <v>18</v>
      </c>
      <c r="C8" s="14">
        <v>0.2</v>
      </c>
    </row>
    <row r="9" spans="2:7" x14ac:dyDescent="0.45">
      <c r="B9" s="11" t="s">
        <v>21</v>
      </c>
      <c r="C9" s="13">
        <v>80000</v>
      </c>
    </row>
    <row r="10" spans="2:7" x14ac:dyDescent="0.45">
      <c r="B10" s="11" t="s">
        <v>15</v>
      </c>
      <c r="C10" s="14">
        <v>0.1</v>
      </c>
    </row>
    <row r="13" spans="2:7" x14ac:dyDescent="0.45">
      <c r="B13" s="5"/>
      <c r="C13" s="7" t="s">
        <v>10</v>
      </c>
      <c r="D13" s="7" t="s">
        <v>11</v>
      </c>
      <c r="E13" s="7" t="s">
        <v>12</v>
      </c>
      <c r="F13" s="7" t="s">
        <v>13</v>
      </c>
      <c r="G13" s="7" t="s">
        <v>25</v>
      </c>
    </row>
    <row r="14" spans="2:7" x14ac:dyDescent="0.45">
      <c r="B14" s="2" t="s">
        <v>0</v>
      </c>
      <c r="C14" s="3"/>
      <c r="D14" s="8">
        <v>150000</v>
      </c>
      <c r="E14" s="8">
        <v>300000</v>
      </c>
      <c r="F14" s="8">
        <v>400000</v>
      </c>
      <c r="G14" s="8">
        <v>500000</v>
      </c>
    </row>
    <row r="15" spans="2:7" x14ac:dyDescent="0.45">
      <c r="B15" s="1" t="s">
        <v>6</v>
      </c>
      <c r="C15" s="3"/>
      <c r="D15" s="3">
        <f>$C$7*D14</f>
        <v>90000</v>
      </c>
      <c r="E15" s="3">
        <f t="shared" ref="E15:F15" si="0">$C$7*E14</f>
        <v>180000</v>
      </c>
      <c r="F15" s="3">
        <f t="shared" si="0"/>
        <v>240000</v>
      </c>
      <c r="G15" s="3">
        <f t="shared" ref="G15" si="1">$C$7*G14</f>
        <v>300000</v>
      </c>
    </row>
    <row r="16" spans="2:7" x14ac:dyDescent="0.45">
      <c r="B16" s="1" t="s">
        <v>1</v>
      </c>
      <c r="C16" s="3"/>
      <c r="D16" s="3">
        <f>C4/C3</f>
        <v>100000</v>
      </c>
      <c r="E16" s="3">
        <f>D16</f>
        <v>100000</v>
      </c>
      <c r="F16" s="3">
        <f>E16</f>
        <v>100000</v>
      </c>
      <c r="G16" s="3">
        <f>F16</f>
        <v>100000</v>
      </c>
    </row>
    <row r="17" spans="2:7" x14ac:dyDescent="0.45">
      <c r="B17" s="4" t="s">
        <v>7</v>
      </c>
      <c r="C17" s="6"/>
      <c r="D17" s="6">
        <f>D14-D15-D16</f>
        <v>-40000</v>
      </c>
      <c r="E17" s="6">
        <f t="shared" ref="E17:F17" si="2">E14-E15-E16</f>
        <v>20000</v>
      </c>
      <c r="F17" s="6">
        <f t="shared" si="2"/>
        <v>60000</v>
      </c>
      <c r="G17" s="6">
        <f t="shared" ref="G17" si="3">G14-G15-G16</f>
        <v>100000</v>
      </c>
    </row>
    <row r="18" spans="2:7" x14ac:dyDescent="0.45">
      <c r="B18" s="1" t="s">
        <v>2</v>
      </c>
      <c r="C18" s="3"/>
      <c r="D18" s="3">
        <f>D17*$C$8</f>
        <v>-8000</v>
      </c>
      <c r="E18" s="3">
        <f t="shared" ref="E18:F18" si="4">E17*$C$8</f>
        <v>4000</v>
      </c>
      <c r="F18" s="3">
        <f t="shared" si="4"/>
        <v>12000</v>
      </c>
      <c r="G18" s="3">
        <f t="shared" ref="G18" si="5">G17*$C$8</f>
        <v>20000</v>
      </c>
    </row>
    <row r="19" spans="2:7" x14ac:dyDescent="0.45">
      <c r="B19" s="4" t="s">
        <v>8</v>
      </c>
      <c r="C19" s="6"/>
      <c r="D19" s="6">
        <f>D17-D18</f>
        <v>-32000</v>
      </c>
      <c r="E19" s="6">
        <f t="shared" ref="E19:F19" si="6">E17-E18</f>
        <v>16000</v>
      </c>
      <c r="F19" s="6">
        <f t="shared" si="6"/>
        <v>48000</v>
      </c>
      <c r="G19" s="6">
        <f t="shared" ref="G19" si="7">G17-G18</f>
        <v>80000</v>
      </c>
    </row>
    <row r="20" spans="2:7" x14ac:dyDescent="0.45">
      <c r="B20" s="1" t="s">
        <v>3</v>
      </c>
      <c r="C20" s="3"/>
      <c r="D20" s="3">
        <f>D16</f>
        <v>100000</v>
      </c>
      <c r="E20" s="3">
        <f t="shared" ref="E20:F20" si="8">E16</f>
        <v>100000</v>
      </c>
      <c r="F20" s="3">
        <f t="shared" si="8"/>
        <v>100000</v>
      </c>
      <c r="G20" s="3">
        <f t="shared" ref="G20" si="9">G16</f>
        <v>100000</v>
      </c>
    </row>
    <row r="21" spans="2:7" x14ac:dyDescent="0.45">
      <c r="B21" s="1" t="s">
        <v>24</v>
      </c>
      <c r="C21" s="3">
        <f>C9</f>
        <v>80000</v>
      </c>
      <c r="D21" s="3">
        <v>-20000</v>
      </c>
      <c r="E21" s="3">
        <f>D21</f>
        <v>-20000</v>
      </c>
      <c r="F21" s="3">
        <f t="shared" ref="F21:G21" si="10">E21</f>
        <v>-20000</v>
      </c>
      <c r="G21" s="3">
        <f t="shared" si="10"/>
        <v>-20000</v>
      </c>
    </row>
    <row r="22" spans="2:7" x14ac:dyDescent="0.45">
      <c r="B22" s="4" t="s">
        <v>4</v>
      </c>
      <c r="C22" s="6">
        <f>C19+C20-C21</f>
        <v>-80000</v>
      </c>
      <c r="D22" s="6">
        <f t="shared" ref="D22:F22" si="11">D19+D20-D21</f>
        <v>88000</v>
      </c>
      <c r="E22" s="6">
        <f t="shared" si="11"/>
        <v>136000</v>
      </c>
      <c r="F22" s="6">
        <f t="shared" si="11"/>
        <v>168000</v>
      </c>
      <c r="G22" s="6">
        <f t="shared" ref="G22" si="12">G19+G20-G21</f>
        <v>200000</v>
      </c>
    </row>
    <row r="23" spans="2:7" x14ac:dyDescent="0.45">
      <c r="B23" s="1" t="s">
        <v>5</v>
      </c>
      <c r="C23" s="3">
        <f>C4</f>
        <v>400000</v>
      </c>
      <c r="D23" s="3"/>
      <c r="E23" s="3"/>
      <c r="F23" s="3"/>
      <c r="G23" s="3"/>
    </row>
    <row r="24" spans="2:7" x14ac:dyDescent="0.45">
      <c r="B24" s="4" t="s">
        <v>9</v>
      </c>
      <c r="C24" s="6">
        <f>C22-C23</f>
        <v>-480000</v>
      </c>
      <c r="D24" s="6">
        <f t="shared" ref="D24:F24" si="13">D22-D23</f>
        <v>88000</v>
      </c>
      <c r="E24" s="6">
        <f t="shared" si="13"/>
        <v>136000</v>
      </c>
      <c r="F24" s="6">
        <f t="shared" si="13"/>
        <v>168000</v>
      </c>
      <c r="G24" s="6">
        <f t="shared" ref="G24" si="14">G22-G23</f>
        <v>200000</v>
      </c>
    </row>
    <row r="27" spans="2:7" x14ac:dyDescent="0.45">
      <c r="B27" s="15" t="s">
        <v>14</v>
      </c>
      <c r="C27" s="16">
        <f>C24+NPV(C10,D24:G24)</f>
        <v>-24779.728160644823</v>
      </c>
    </row>
    <row r="29" spans="2:7" x14ac:dyDescent="0.45">
      <c r="B29" s="15" t="s">
        <v>26</v>
      </c>
      <c r="C29" s="17">
        <f>IRR(C24:G24)</f>
        <v>7.8717691710091131E-2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2019-02-25T10:51:06Z</dcterms:created>
  <dcterms:modified xsi:type="dcterms:W3CDTF">2019-02-25T15:41:40Z</dcterms:modified>
</cp:coreProperties>
</file>