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9240" yWindow="465" windowWidth="14880" windowHeight="12795"/>
  </bookViews>
  <sheets>
    <sheet name="Black-Scholes" sheetId="1" r:id="rId1"/>
    <sheet name="Sheet2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4" i="1"/>
  <c r="D23" i="1"/>
  <c r="D12" i="1"/>
  <c r="D21" i="1"/>
  <c r="D22" i="1"/>
  <c r="D11" i="1"/>
  <c r="D27" i="1"/>
  <c r="D26" i="1"/>
</calcChain>
</file>

<file path=xl/sharedStrings.xml><?xml version="1.0" encoding="utf-8"?>
<sst xmlns="http://schemas.openxmlformats.org/spreadsheetml/2006/main" count="43" uniqueCount="39">
  <si>
    <t>S</t>
  </si>
  <si>
    <t>Variable</t>
  </si>
  <si>
    <t>X</t>
  </si>
  <si>
    <t>T-t</t>
  </si>
  <si>
    <t>R</t>
  </si>
  <si>
    <t>r</t>
  </si>
  <si>
    <t>=LN(1+D7)</t>
  </si>
  <si>
    <t>c</t>
  </si>
  <si>
    <t>p</t>
  </si>
  <si>
    <r>
      <t>d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</si>
  <si>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d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</si>
  <si>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N(d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</si>
  <si>
    <r>
      <t>N(d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</si>
  <si>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N(-d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</si>
  <si>
    <r>
      <t>N(-d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</si>
  <si>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Current Value of the Asset</t>
  </si>
  <si>
    <t>Description</t>
  </si>
  <si>
    <t>Value</t>
  </si>
  <si>
    <t>Exercise price</t>
  </si>
  <si>
    <t>Time to maturity</t>
  </si>
  <si>
    <t>Value of a right to buy (call option)</t>
  </si>
  <si>
    <t>Value of a right to sell (put option)</t>
  </si>
  <si>
    <t>Formula</t>
  </si>
  <si>
    <t>Computations (please ignore)</t>
  </si>
  <si>
    <t>σ</t>
  </si>
  <si>
    <t>Volatility (Standard deviation of return)</t>
  </si>
  <si>
    <t>Y</t>
  </si>
  <si>
    <t>y</t>
  </si>
  <si>
    <t>=LN(1+D8)</t>
  </si>
  <si>
    <t>=(LN(D4/D5)+(D16-D17+D9^2/2)*D6)/(D9*SQRT(D6))</t>
  </si>
  <si>
    <t>=D18-D9*SQRT(D6)</t>
  </si>
  <si>
    <t>=NORMSDIST(D18)</t>
  </si>
  <si>
    <t>=NORMSDIST(D19)</t>
  </si>
  <si>
    <t>=NORMSDIST(-D18)</t>
  </si>
  <si>
    <t>=NORMSDIST(-D19)</t>
  </si>
  <si>
    <t>D4*EXP(-D17*D6)*D21-D5*EXP(-D16*D6)*D22</t>
  </si>
  <si>
    <t>=D5*EXP(-D16*D6)*D24-D4*EXP(-D17*D6)*D23</t>
  </si>
  <si>
    <r>
      <t xml:space="preserve">Risk-free return </t>
    </r>
    <r>
      <rPr>
        <b/>
        <sz val="11"/>
        <color theme="1"/>
        <rFont val="Calibri"/>
        <family val="2"/>
        <scheme val="minor"/>
      </rPr>
      <t>(discrete</t>
    </r>
    <r>
      <rPr>
        <sz val="11"/>
        <color theme="1"/>
        <rFont val="Calibri"/>
        <family val="2"/>
        <scheme val="minor"/>
      </rPr>
      <t xml:space="preserve"> compounding)</t>
    </r>
  </si>
  <si>
    <r>
      <t>Dividend yield (</t>
    </r>
    <r>
      <rPr>
        <b/>
        <sz val="11"/>
        <color theme="1"/>
        <rFont val="Calibri"/>
        <family val="2"/>
        <scheme val="minor"/>
      </rPr>
      <t>discrete</t>
    </r>
    <r>
      <rPr>
        <sz val="11"/>
        <color theme="1"/>
        <rFont val="Calibri"/>
        <family val="2"/>
        <scheme val="minor"/>
      </rPr>
      <t xml:space="preserve"> compounding)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</si>
</sst>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2" fontId="0" fillId="3" borderId="1" xfId="0" applyNumberForma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0" fillId="0" borderId="1" xfId="0" quotePrefix="1" applyBorder="1"/>
    <xf numFmtId="0" fontId="2" fillId="5" borderId="1" xfId="0" applyFont="1" applyFill="1" applyBorder="1"/>
    <xf numFmtId="0" fontId="0" fillId="5" borderId="1" xfId="0" applyFill="1" applyBorder="1"/>
    <xf numFmtId="0" fontId="5" fillId="5" borderId="1" xfId="0" applyFont="1" applyFill="1" applyBorder="1"/>
    <xf numFmtId="4" fontId="2" fillId="4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7"/>
  <sheetViews>
    <sheetView tabSelected="1" workbookViewId="0">
      <selection activeCell="D12" sqref="D12"/>
    </sheetView>
  </sheetViews>
  <sheetFormatPr defaultColWidth="8.85546875" defaultRowHeight="15" x14ac:dyDescent="0.25"/>
  <cols>
    <col min="3" max="3" width="52.140625" customWidth="1"/>
    <col min="4" max="4" width="12.42578125" customWidth="1"/>
  </cols>
  <sheetData>
    <row r="3" spans="2:4" x14ac:dyDescent="0.2">
      <c r="B3" s="2" t="s">
        <v>1</v>
      </c>
      <c r="C3" s="2" t="s">
        <v>16</v>
      </c>
      <c r="D3" s="3" t="s">
        <v>17</v>
      </c>
    </row>
    <row r="4" spans="2:4" x14ac:dyDescent="0.2">
      <c r="B4" s="8" t="s">
        <v>0</v>
      </c>
      <c r="C4" s="9" t="s">
        <v>15</v>
      </c>
      <c r="D4" s="5">
        <v>1</v>
      </c>
    </row>
    <row r="5" spans="2:4" x14ac:dyDescent="0.2">
      <c r="B5" s="8" t="s">
        <v>2</v>
      </c>
      <c r="C5" s="9" t="s">
        <v>18</v>
      </c>
      <c r="D5" s="5">
        <v>1</v>
      </c>
    </row>
    <row r="6" spans="2:4" x14ac:dyDescent="0.2">
      <c r="B6" s="8" t="s">
        <v>3</v>
      </c>
      <c r="C6" s="9" t="s">
        <v>19</v>
      </c>
      <c r="D6" s="5">
        <v>1</v>
      </c>
    </row>
    <row r="7" spans="2:4" x14ac:dyDescent="0.2">
      <c r="B7" s="8" t="s">
        <v>4</v>
      </c>
      <c r="C7" s="9" t="s">
        <v>37</v>
      </c>
      <c r="D7" s="6">
        <v>0.01</v>
      </c>
    </row>
    <row r="8" spans="2:4" ht="15" customHeight="1" x14ac:dyDescent="0.2">
      <c r="B8" s="8" t="s">
        <v>26</v>
      </c>
      <c r="C8" s="9" t="s">
        <v>38</v>
      </c>
      <c r="D8" s="13">
        <v>0.01</v>
      </c>
    </row>
    <row r="9" spans="2:4" x14ac:dyDescent="0.25">
      <c r="B9" s="10" t="s">
        <v>24</v>
      </c>
      <c r="C9" s="9" t="s">
        <v>25</v>
      </c>
      <c r="D9" s="6">
        <v>0.01</v>
      </c>
    </row>
    <row r="10" spans="2:4" x14ac:dyDescent="0.2">
      <c r="B10" s="17"/>
      <c r="C10" s="17"/>
      <c r="D10" s="17"/>
    </row>
    <row r="11" spans="2:4" x14ac:dyDescent="0.2">
      <c r="B11" s="8" t="s">
        <v>7</v>
      </c>
      <c r="C11" s="9" t="s">
        <v>20</v>
      </c>
      <c r="D11" s="11">
        <f>D4*EXP(-D17*D6)*D21-D5*EXP(-D16*D6)*D22</f>
        <v>3.9499071103778483E-3</v>
      </c>
    </row>
    <row r="12" spans="2:4" x14ac:dyDescent="0.2">
      <c r="B12" s="8" t="s">
        <v>8</v>
      </c>
      <c r="C12" s="9" t="s">
        <v>21</v>
      </c>
      <c r="D12" s="11">
        <f>D5*EXP(-D16*D6)*D24-D4*EXP(-D17*D6)*D23</f>
        <v>3.9499071103778483E-3</v>
      </c>
    </row>
    <row r="14" spans="2:4" x14ac:dyDescent="0.2">
      <c r="B14" s="14" t="s">
        <v>23</v>
      </c>
      <c r="C14" s="15"/>
      <c r="D14" s="16"/>
    </row>
    <row r="15" spans="2:4" x14ac:dyDescent="0.2">
      <c r="B15" s="2" t="s">
        <v>1</v>
      </c>
      <c r="C15" s="2" t="s">
        <v>22</v>
      </c>
      <c r="D15" s="2" t="s">
        <v>17</v>
      </c>
    </row>
    <row r="16" spans="2:4" x14ac:dyDescent="0.2">
      <c r="B16" s="4" t="s">
        <v>5</v>
      </c>
      <c r="C16" s="7" t="s">
        <v>6</v>
      </c>
      <c r="D16" s="12">
        <f>LN(1+D7)</f>
        <v>9.950330853168092E-3</v>
      </c>
    </row>
    <row r="17" spans="2:4" x14ac:dyDescent="0.2">
      <c r="B17" s="4" t="s">
        <v>27</v>
      </c>
      <c r="C17" s="7" t="s">
        <v>28</v>
      </c>
      <c r="D17" s="12">
        <f>LN(1+D8)</f>
        <v>9.950330853168092E-3</v>
      </c>
    </row>
    <row r="18" spans="2:4" ht="17.100000000000001" x14ac:dyDescent="0.25">
      <c r="B18" s="4" t="s">
        <v>9</v>
      </c>
      <c r="C18" s="7" t="s">
        <v>29</v>
      </c>
      <c r="D18" s="12">
        <f>(LN(D4/D5)+(D16-D17+D9^2/2)*D6)/(D9*SQRT(D6))</f>
        <v>5.0000000000000001E-3</v>
      </c>
    </row>
    <row r="19" spans="2:4" ht="17.100000000000001" x14ac:dyDescent="0.25">
      <c r="B19" s="4" t="s">
        <v>10</v>
      </c>
      <c r="C19" s="7" t="s">
        <v>30</v>
      </c>
      <c r="D19" s="12">
        <f>D18-D9*SQRT(D6)</f>
        <v>-5.0000000000000001E-3</v>
      </c>
    </row>
    <row r="20" spans="2:4" x14ac:dyDescent="0.2">
      <c r="B20" s="4"/>
      <c r="C20" s="1"/>
      <c r="D20" s="12"/>
    </row>
    <row r="21" spans="2:4" ht="17.100000000000001" x14ac:dyDescent="0.25">
      <c r="B21" s="4" t="s">
        <v>11</v>
      </c>
      <c r="C21" s="7" t="s">
        <v>31</v>
      </c>
      <c r="D21" s="12">
        <f>NORMSDIST(D18)</f>
        <v>0.50199470309074079</v>
      </c>
    </row>
    <row r="22" spans="2:4" ht="17.100000000000001" x14ac:dyDescent="0.25">
      <c r="B22" s="4" t="s">
        <v>12</v>
      </c>
      <c r="C22" s="7" t="s">
        <v>32</v>
      </c>
      <c r="D22" s="12">
        <f>NORMSDIST(D19)</f>
        <v>0.49800529690925915</v>
      </c>
    </row>
    <row r="23" spans="2:4" ht="17.100000000000001" x14ac:dyDescent="0.25">
      <c r="B23" s="4" t="s">
        <v>13</v>
      </c>
      <c r="C23" s="7" t="s">
        <v>33</v>
      </c>
      <c r="D23" s="12">
        <f>NORMSDIST(-D18)</f>
        <v>0.49800529690925915</v>
      </c>
    </row>
    <row r="24" spans="2:4" ht="17.100000000000001" x14ac:dyDescent="0.25">
      <c r="B24" s="4" t="s">
        <v>14</v>
      </c>
      <c r="C24" s="7" t="s">
        <v>34</v>
      </c>
      <c r="D24" s="12">
        <f>NORMSDIST(-D19)</f>
        <v>0.50199470309074079</v>
      </c>
    </row>
    <row r="25" spans="2:4" x14ac:dyDescent="0.2">
      <c r="B25" s="4"/>
      <c r="C25" s="1"/>
      <c r="D25" s="12"/>
    </row>
    <row r="26" spans="2:4" x14ac:dyDescent="0.2">
      <c r="B26" s="4" t="s">
        <v>7</v>
      </c>
      <c r="C26" s="7" t="s">
        <v>35</v>
      </c>
      <c r="D26" s="12">
        <f>D4*D21-D5*EXP(-D16*D6)*D22</f>
        <v>8.9201516954346971E-3</v>
      </c>
    </row>
    <row r="27" spans="2:4" x14ac:dyDescent="0.2">
      <c r="B27" s="4" t="s">
        <v>8</v>
      </c>
      <c r="C27" s="7" t="s">
        <v>36</v>
      </c>
      <c r="D27" s="12">
        <f>D5*EXP(-D7*D6)*D24-D4*D23</f>
        <v>-1.0055245713082028E-3</v>
      </c>
    </row>
  </sheetData>
  <mergeCells count="2">
    <mergeCell ref="B14:D14"/>
    <mergeCell ref="B10:D10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Black-Scholes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urs.waelchli</dc:creator>
  <cp:lastModifiedBy>Urs Wälchli</cp:lastModifiedBy>
  <dcterms:created xsi:type="dcterms:W3CDTF">2010-02-01T15:47:08Z</dcterms:created>
  <dcterms:modified xsi:type="dcterms:W3CDTF">2017-03-10T07:10:47Z</dcterms:modified>
</cp:coreProperties>
</file>